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01-03 MSF INF TRIM 2018\"/>
    </mc:Choice>
  </mc:AlternateContent>
  <bookViews>
    <workbookView xWindow="0" yWindow="0" windowWidth="24000" windowHeight="9300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62913"/>
</workbook>
</file>

<file path=xl/calcChain.xml><?xml version="1.0" encoding="utf-8"?>
<calcChain xmlns="http://schemas.openxmlformats.org/spreadsheetml/2006/main">
  <c r="G98" i="1" l="1"/>
  <c r="G94" i="1"/>
  <c r="G90" i="1"/>
  <c r="G86" i="1"/>
  <c r="G74" i="1"/>
  <c r="G62" i="1"/>
  <c r="G54" i="1"/>
  <c r="G50" i="1"/>
  <c r="G46" i="1"/>
  <c r="G42" i="1"/>
  <c r="G34" i="1"/>
  <c r="G30" i="1"/>
  <c r="G26" i="1"/>
  <c r="G14" i="1"/>
  <c r="G6" i="1"/>
  <c r="F100" i="1"/>
  <c r="G100" i="1" s="1"/>
  <c r="F99" i="1"/>
  <c r="G99" i="1" s="1"/>
  <c r="F98" i="1"/>
  <c r="F96" i="1"/>
  <c r="G96" i="1" s="1"/>
  <c r="F95" i="1"/>
  <c r="G95" i="1" s="1"/>
  <c r="F94" i="1"/>
  <c r="F93" i="1"/>
  <c r="G93" i="1" s="1"/>
  <c r="F92" i="1"/>
  <c r="G92" i="1" s="1"/>
  <c r="F90" i="1"/>
  <c r="F89" i="1"/>
  <c r="G89" i="1" s="1"/>
  <c r="F88" i="1"/>
  <c r="G88" i="1" s="1"/>
  <c r="F87" i="1"/>
  <c r="G87" i="1" s="1"/>
  <c r="F86" i="1"/>
  <c r="F85" i="1"/>
  <c r="G85" i="1" s="1"/>
  <c r="F83" i="1"/>
  <c r="G83" i="1" s="1"/>
  <c r="F82" i="1"/>
  <c r="G82" i="1" s="1"/>
  <c r="F81" i="1"/>
  <c r="G81" i="1" s="1"/>
  <c r="F80" i="1"/>
  <c r="G80" i="1" s="1"/>
  <c r="F79" i="1"/>
  <c r="G79" i="1" s="1"/>
  <c r="F77" i="1"/>
  <c r="G77" i="1" s="1"/>
  <c r="F76" i="1"/>
  <c r="G76" i="1" s="1"/>
  <c r="F75" i="1"/>
  <c r="G75" i="1" s="1"/>
  <c r="F74" i="1"/>
  <c r="F73" i="1"/>
  <c r="G73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2" i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4" i="1"/>
  <c r="F53" i="1"/>
  <c r="G53" i="1" s="1"/>
  <c r="F52" i="1"/>
  <c r="G52" i="1" s="1"/>
  <c r="F51" i="1"/>
  <c r="G51" i="1" s="1"/>
  <c r="F50" i="1"/>
  <c r="F48" i="1"/>
  <c r="G48" i="1" s="1"/>
  <c r="F47" i="1"/>
  <c r="G47" i="1" s="1"/>
  <c r="F46" i="1"/>
  <c r="F45" i="1"/>
  <c r="G45" i="1" s="1"/>
  <c r="F44" i="1"/>
  <c r="G44" i="1" s="1"/>
  <c r="F42" i="1"/>
  <c r="F41" i="1"/>
  <c r="G41" i="1" s="1"/>
  <c r="F40" i="1"/>
  <c r="G40" i="1" s="1"/>
  <c r="F39" i="1"/>
  <c r="G39" i="1" s="1"/>
  <c r="F37" i="1"/>
  <c r="G37" i="1" s="1"/>
  <c r="F36" i="1"/>
  <c r="G36" i="1" s="1"/>
  <c r="F34" i="1"/>
  <c r="F32" i="1"/>
  <c r="G32" i="1" s="1"/>
  <c r="F31" i="1"/>
  <c r="G31" i="1" s="1"/>
  <c r="F30" i="1"/>
  <c r="F29" i="1"/>
  <c r="G29" i="1" s="1"/>
  <c r="F28" i="1"/>
  <c r="G28" i="1" s="1"/>
  <c r="F26" i="1"/>
  <c r="F25" i="1"/>
  <c r="G25" i="1" s="1"/>
  <c r="F24" i="1"/>
  <c r="G24" i="1" s="1"/>
  <c r="F23" i="1"/>
  <c r="G23" i="1" s="1"/>
  <c r="F22" i="1"/>
  <c r="G22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E97" i="1"/>
  <c r="E91" i="1"/>
  <c r="E84" i="1"/>
  <c r="E78" i="1"/>
  <c r="E72" i="1"/>
  <c r="E63" i="1"/>
  <c r="E55" i="1"/>
  <c r="E49" i="1"/>
  <c r="E44" i="1"/>
  <c r="E38" i="1"/>
  <c r="E35" i="1"/>
  <c r="E33" i="1"/>
  <c r="E27" i="1"/>
  <c r="E21" i="1"/>
  <c r="E13" i="1"/>
  <c r="E5" i="1"/>
  <c r="D97" i="1"/>
  <c r="D91" i="1"/>
  <c r="D84" i="1"/>
  <c r="D78" i="1"/>
  <c r="D72" i="1"/>
  <c r="D63" i="1"/>
  <c r="D55" i="1"/>
  <c r="D49" i="1"/>
  <c r="D44" i="1"/>
  <c r="D38" i="1"/>
  <c r="D35" i="1"/>
  <c r="D33" i="1"/>
  <c r="D27" i="1"/>
  <c r="D21" i="1"/>
  <c r="D13" i="1"/>
  <c r="D5" i="1"/>
  <c r="C97" i="1"/>
  <c r="F97" i="1" s="1"/>
  <c r="G97" i="1" s="1"/>
  <c r="C91" i="1"/>
  <c r="F91" i="1" s="1"/>
  <c r="G91" i="1" s="1"/>
  <c r="C84" i="1"/>
  <c r="C78" i="1"/>
  <c r="C72" i="1"/>
  <c r="C63" i="1"/>
  <c r="C55" i="1"/>
  <c r="C49" i="1"/>
  <c r="F49" i="1" s="1"/>
  <c r="G49" i="1" s="1"/>
  <c r="C44" i="1"/>
  <c r="C38" i="1"/>
  <c r="F38" i="1" s="1"/>
  <c r="G38" i="1" s="1"/>
  <c r="C35" i="1"/>
  <c r="F35" i="1" s="1"/>
  <c r="G35" i="1" s="1"/>
  <c r="C33" i="1"/>
  <c r="F33" i="1" s="1"/>
  <c r="G33" i="1" s="1"/>
  <c r="C27" i="1"/>
  <c r="F27" i="1" s="1"/>
  <c r="G27" i="1" s="1"/>
  <c r="C21" i="1"/>
  <c r="C13" i="1"/>
  <c r="C5" i="1"/>
  <c r="F84" i="1" l="1"/>
  <c r="G84" i="1" s="1"/>
  <c r="F78" i="1"/>
  <c r="G78" i="1" s="1"/>
  <c r="F72" i="1"/>
  <c r="G72" i="1" s="1"/>
  <c r="E43" i="1"/>
  <c r="F63" i="1"/>
  <c r="G63" i="1" s="1"/>
  <c r="F13" i="1"/>
  <c r="G13" i="1" s="1"/>
  <c r="E4" i="1"/>
  <c r="F5" i="1"/>
  <c r="G5" i="1" s="1"/>
  <c r="D4" i="1"/>
  <c r="C4" i="1"/>
  <c r="C43" i="1"/>
  <c r="D43" i="1"/>
  <c r="F55" i="1"/>
  <c r="G55" i="1" s="1"/>
  <c r="F21" i="1"/>
  <c r="G21" i="1" s="1"/>
  <c r="E3" i="1" l="1"/>
  <c r="F4" i="1"/>
  <c r="G4" i="1" s="1"/>
  <c r="D3" i="1"/>
  <c r="C3" i="1"/>
  <c r="F43" i="1"/>
  <c r="G43" i="1" s="1"/>
  <c r="F3" i="1" l="1"/>
  <c r="G3" i="1" s="1"/>
</calcChain>
</file>

<file path=xl/sharedStrings.xml><?xml version="1.0" encoding="utf-8"?>
<sst xmlns="http://schemas.openxmlformats.org/spreadsheetml/2006/main" count="125" uniqueCount="123">
  <si>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</si>
  <si>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</si>
  <si>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</si>
  <si>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</si>
  <si>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</si>
  <si>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</si>
  <si>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</si>
  <si>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</si>
  <si>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</si>
  <si>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</si>
  <si>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</si>
  <si>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</si>
  <si>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</si>
  <si>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</si>
  <si>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</si>
  <si>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</si>
  <si>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</si>
  <si>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</si>
  <si>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</si>
  <si>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</si>
  <si>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</si>
  <si>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</si>
  <si>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</si>
  <si>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</si>
  <si>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</si>
  <si>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</si>
  <si>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</si>
  <si>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</si>
  <si>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</si>
  <si>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</si>
  <si>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</si>
  <si>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</si>
  <si>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</si>
  <si>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</si>
  <si>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</si>
  <si>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</si>
  <si>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</si>
  <si>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</si>
  <si>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</si>
  <si>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</si>
  <si>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</si>
  <si>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</si>
  <si>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</si>
  <si>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</si>
  <si>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</si>
  <si>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</si>
  <si>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</si>
  <si>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</si>
  <si>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</si>
  <si>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</si>
  <si>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</si>
  <si>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</si>
  <si>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</si>
  <si>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</si>
  <si>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</si>
  <si>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</si>
  <si>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</si>
  <si>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</si>
  <si>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</si>
  <si>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</si>
  <si>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</si>
  <si>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</si>
  <si>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</si>
  <si>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</si>
  <si>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</si>
  <si>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</si>
  <si>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</si>
  <si>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</si>
  <si>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</si>
  <si>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</si>
  <si>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</si>
  <si>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</si>
  <si>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</si>
  <si>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</si>
  <si>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</si>
  <si>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</si>
  <si>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</si>
  <si>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</si>
  <si>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</si>
  <si>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</si>
  <si>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</si>
  <si>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</si>
  <si>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</si>
  <si>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</si>
  <si>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</si>
  <si>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</si>
  <si>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</si>
  <si>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</si>
  <si>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</si>
  <si>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</si>
  <si>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</si>
  <si>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</si>
  <si>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</si>
  <si>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</si>
  <si>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</si>
  <si>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</si>
  <si>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</si>
  <si>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</si>
  <si>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</si>
  <si>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</si>
  <si>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</si>
  <si>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</si>
  <si>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</si>
  <si>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</si>
  <si>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</si>
  <si>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</si>
  <si>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</si>
  <si>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</si>
  <si>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</si>
  <si>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</si>
  <si>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</si>
  <si>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</si>
  <si>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</si>
  <si>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</si>
  <si>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</si>
  <si>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</si>
  <si>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</si>
  <si>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</si>
  <si>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</si>
  <si>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</si>
  <si>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</si>
  <si>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</si>
  <si>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ESTADO ANALÍTICO DEL ACTIVO
MUNICIPIO SAN FELIPE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</si>
</sst>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9" xfId="8" applyFont="1" applyFill="1" applyBorder="1" applyAlignment="1">
      <alignment horizontal="center" vertical="center" wrapText="1"/>
    </xf>
    <xf numFmtId="4" fontId="6" fillId="4" borderId="9" xfId="8" applyNumberFormat="1" applyFont="1" applyFill="1" applyBorder="1" applyAlignment="1">
      <alignment horizontal="center" vertical="center" wrapText="1"/>
    </xf>
    <xf numFmtId="0" fontId="6" fillId="4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0" fontId="6" fillId="4" borderId="10" xfId="8" applyFont="1" applyFill="1" applyBorder="1" applyAlignment="1" applyProtection="1">
      <alignment horizontal="center" vertical="center" wrapText="1"/>
      <protection locked="0"/>
    </xf>
    <xf numFmtId="0" fontId="6" fillId="4" borderId="11" xfId="8" applyFont="1" applyFill="1" applyBorder="1" applyAlignment="1" applyProtection="1">
      <alignment horizontal="center" vertical="center" wrapText="1"/>
      <protection locked="0"/>
    </xf>
    <xf numFmtId="0" fontId="6" fillId="4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76" activePane="bottomLeft" state="frozen"/>
      <selection pane="bottomLeft" sqref="A1:G100"/>
    </sheetView>
  </sheetViews>
  <sheetFormatPr baseColWidth="10" defaultRowHeight="11.25" x14ac:dyDescent="0.2"/>
  <cols>
    <col min="1" max="1" width="7.83203125" customWidth="1"/>
    <col min="2" max="2" width="80.83203125" bestFit="1" customWidth="1"/>
    <col min="3" max="3" width="20.83203125" customWidth="1"/>
    <col min="4" max="5" width="19.83203125" customWidth="1"/>
    <col min="6" max="6" width="20.83203125" customWidth="1"/>
    <col min="7" max="7" width="24.33203125" customWidth="1"/>
  </cols>
  <sheetData>
    <row r="1" spans="1:7" ht="60" customHeight="1" x14ac:dyDescent="0.2">
      <c r="A1" s="40" t="s">
        <v>122</v>
      </c>
      <c r="B1" s="41"/>
      <c r="C1" s="41"/>
      <c r="D1" s="41"/>
      <c r="E1" s="41"/>
      <c r="F1" s="41"/>
      <c r="G1" s="42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114</v>
      </c>
      <c r="E2" s="24" t="s">
        <v>115</v>
      </c>
      <c r="F2" s="24" t="s">
        <v>116</v>
      </c>
      <c r="G2" s="24" t="s">
        <v>117</v>
      </c>
    </row>
    <row r="3" spans="1:7" x14ac:dyDescent="0.2">
      <c r="A3" s="1">
        <v>1000</v>
      </c>
      <c r="B3" s="2" t="s">
        <v>3</v>
      </c>
      <c r="C3" s="3">
        <f>SUM(C4+C43)</f>
        <v>713475319.69999981</v>
      </c>
      <c r="D3" s="3">
        <f>SUM(D4+D43)</f>
        <v>331636326.93000001</v>
      </c>
      <c r="E3" s="3">
        <f>SUM(E4+E43)</f>
        <v>278919091.31999999</v>
      </c>
      <c r="F3" s="3">
        <f>C3+D3-E3</f>
        <v>766192555.30999994</v>
      </c>
      <c r="G3" s="4">
        <f>F3-C3</f>
        <v>52717235.610000134</v>
      </c>
    </row>
    <row r="4" spans="1:7" x14ac:dyDescent="0.2">
      <c r="A4" s="5">
        <v>1100</v>
      </c>
      <c r="B4" s="6" t="s">
        <v>4</v>
      </c>
      <c r="C4" s="7">
        <f>SUM(C5+C13+C21+C27+C33+C35+C38)</f>
        <v>150270553.36000001</v>
      </c>
      <c r="D4" s="7">
        <f>SUM(D5+D13+D21+D27+D33+D35+D38)</f>
        <v>255222979.88</v>
      </c>
      <c r="E4" s="7">
        <f>SUM(E5+E13+E21+E27+E33+E35+E38)</f>
        <v>273038855.32999998</v>
      </c>
      <c r="F4" s="7">
        <f t="shared" ref="F4:F67" si="0">C4+D4-E4</f>
        <v>132454677.91000003</v>
      </c>
      <c r="G4" s="8">
        <f t="shared" ref="G4:G67" si="1">F4-C4</f>
        <v>-17815875.449999988</v>
      </c>
    </row>
    <row r="5" spans="1:7" x14ac:dyDescent="0.2">
      <c r="A5" s="5">
        <v>1110</v>
      </c>
      <c r="B5" s="6" t="s">
        <v>5</v>
      </c>
      <c r="C5" s="7">
        <f>SUM(C6:C12)</f>
        <v>104918454.85000001</v>
      </c>
      <c r="D5" s="7">
        <f>SUM(D6:D12)</f>
        <v>188215762.66</v>
      </c>
      <c r="E5" s="7">
        <f>SUM(E6:E12)</f>
        <v>176203842.31999996</v>
      </c>
      <c r="F5" s="7">
        <f t="shared" si="0"/>
        <v>116930375.19000003</v>
      </c>
      <c r="G5" s="8">
        <f t="shared" si="1"/>
        <v>12011920.340000018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0">
        <f t="shared" si="0"/>
        <v>0</v>
      </c>
      <c r="G6" s="11">
        <f t="shared" si="1"/>
        <v>0</v>
      </c>
    </row>
    <row r="7" spans="1:7" x14ac:dyDescent="0.2">
      <c r="A7" s="9">
        <v>1112</v>
      </c>
      <c r="B7" s="26" t="s">
        <v>7</v>
      </c>
      <c r="C7" s="10">
        <v>34044688.270000003</v>
      </c>
      <c r="D7" s="10">
        <v>173274179.56999999</v>
      </c>
      <c r="E7" s="10">
        <v>121977281.70999999</v>
      </c>
      <c r="F7" s="10">
        <f t="shared" si="0"/>
        <v>85341586.13000001</v>
      </c>
      <c r="G7" s="11">
        <f t="shared" si="1"/>
        <v>51296897.860000007</v>
      </c>
    </row>
    <row r="8" spans="1:7" x14ac:dyDescent="0.2">
      <c r="A8" s="9">
        <v>1113</v>
      </c>
      <c r="B8" s="26" t="s">
        <v>8</v>
      </c>
      <c r="C8" s="10">
        <v>0</v>
      </c>
      <c r="D8" s="10">
        <v>0</v>
      </c>
      <c r="E8" s="10">
        <v>0</v>
      </c>
      <c r="F8" s="10">
        <f t="shared" si="0"/>
        <v>0</v>
      </c>
      <c r="G8" s="11">
        <f t="shared" si="1"/>
        <v>0</v>
      </c>
    </row>
    <row r="9" spans="1:7" x14ac:dyDescent="0.2">
      <c r="A9" s="9">
        <v>1114</v>
      </c>
      <c r="B9" s="26" t="s">
        <v>9</v>
      </c>
      <c r="C9" s="10">
        <v>53382036.530000001</v>
      </c>
      <c r="D9" s="10">
        <v>815884.66</v>
      </c>
      <c r="E9" s="10">
        <v>38871275.689999998</v>
      </c>
      <c r="F9" s="10">
        <f t="shared" si="0"/>
        <v>15326645.5</v>
      </c>
      <c r="G9" s="11">
        <f t="shared" si="1"/>
        <v>-38055391.030000001</v>
      </c>
    </row>
    <row r="10" spans="1:7" x14ac:dyDescent="0.2">
      <c r="A10" s="9">
        <v>1115</v>
      </c>
      <c r="B10" s="26" t="s">
        <v>10</v>
      </c>
      <c r="C10" s="10">
        <v>17491730.050000001</v>
      </c>
      <c r="D10" s="10">
        <v>14125698.43</v>
      </c>
      <c r="E10" s="10">
        <v>15355284.92</v>
      </c>
      <c r="F10" s="10">
        <f t="shared" si="0"/>
        <v>16262143.560000001</v>
      </c>
      <c r="G10" s="11">
        <f t="shared" si="1"/>
        <v>-1229586.4900000002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0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0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7" t="s">
        <v>12</v>
      </c>
      <c r="C13" s="7">
        <f>SUM(C14:C20)</f>
        <v>5329862.93</v>
      </c>
      <c r="D13" s="7">
        <f>SUM(D14:D20)</f>
        <v>63580123.369999997</v>
      </c>
      <c r="E13" s="7">
        <f>SUM(E14:E20)</f>
        <v>64304964.700000003</v>
      </c>
      <c r="F13" s="7">
        <f t="shared" si="0"/>
        <v>4605021.599999994</v>
      </c>
      <c r="G13" s="8">
        <f t="shared" si="1"/>
        <v>-724841.33000000566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0">
        <f t="shared" si="0"/>
        <v>0</v>
      </c>
      <c r="G14" s="11">
        <f t="shared" si="1"/>
        <v>0</v>
      </c>
    </row>
    <row r="15" spans="1:7" x14ac:dyDescent="0.2">
      <c r="A15" s="9">
        <v>1122</v>
      </c>
      <c r="B15" s="26" t="s">
        <v>14</v>
      </c>
      <c r="C15" s="10">
        <v>17017.64</v>
      </c>
      <c r="D15" s="10">
        <v>51165408.039999999</v>
      </c>
      <c r="E15" s="10">
        <v>51160935.740000002</v>
      </c>
      <c r="F15" s="10">
        <f t="shared" si="0"/>
        <v>21489.939999997616</v>
      </c>
      <c r="G15" s="11">
        <f t="shared" si="1"/>
        <v>4472.2999999976164</v>
      </c>
    </row>
    <row r="16" spans="1:7" x14ac:dyDescent="0.2">
      <c r="A16" s="9">
        <v>1123</v>
      </c>
      <c r="B16" s="26" t="s">
        <v>15</v>
      </c>
      <c r="C16" s="10">
        <v>4034845.9</v>
      </c>
      <c r="D16" s="10">
        <v>635741.22</v>
      </c>
      <c r="E16" s="10">
        <v>448958.22</v>
      </c>
      <c r="F16" s="10">
        <f t="shared" si="0"/>
        <v>4221628.9000000004</v>
      </c>
      <c r="G16" s="11">
        <f t="shared" si="1"/>
        <v>186783.00000000047</v>
      </c>
    </row>
    <row r="17" spans="1:7" x14ac:dyDescent="0.2">
      <c r="A17" s="9">
        <v>1124</v>
      </c>
      <c r="B17" s="26" t="s">
        <v>16</v>
      </c>
      <c r="C17" s="10">
        <v>0</v>
      </c>
      <c r="D17" s="10">
        <v>3628732.17</v>
      </c>
      <c r="E17" s="10">
        <v>3628732.17</v>
      </c>
      <c r="F17" s="10">
        <f t="shared" si="0"/>
        <v>0</v>
      </c>
      <c r="G17" s="11">
        <f t="shared" si="1"/>
        <v>0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45000</v>
      </c>
      <c r="E18" s="10">
        <v>40000</v>
      </c>
      <c r="F18" s="10">
        <f t="shared" si="0"/>
        <v>5000</v>
      </c>
      <c r="G18" s="11">
        <f t="shared" si="1"/>
        <v>5000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0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6" t="s">
        <v>18</v>
      </c>
      <c r="C20" s="10">
        <v>1277999.3899999999</v>
      </c>
      <c r="D20" s="10">
        <v>8105241.9400000004</v>
      </c>
      <c r="E20" s="10">
        <v>9026338.5700000003</v>
      </c>
      <c r="F20" s="10">
        <f t="shared" si="0"/>
        <v>356902.75999999978</v>
      </c>
      <c r="G20" s="11">
        <f t="shared" si="1"/>
        <v>-921096.63000000012</v>
      </c>
    </row>
    <row r="21" spans="1:7" x14ac:dyDescent="0.2">
      <c r="A21" s="5">
        <v>1130</v>
      </c>
      <c r="B21" s="27" t="s">
        <v>19</v>
      </c>
      <c r="C21" s="7">
        <f>SUM(C22:C26)</f>
        <v>40022235.579999998</v>
      </c>
      <c r="D21" s="7">
        <f>SUM(D22:D26)</f>
        <v>3427093.85</v>
      </c>
      <c r="E21" s="7">
        <f>SUM(E22:E26)</f>
        <v>32530048.309999999</v>
      </c>
      <c r="F21" s="7">
        <f t="shared" si="0"/>
        <v>10919281.120000001</v>
      </c>
      <c r="G21" s="8">
        <f t="shared" si="1"/>
        <v>-29102954.459999997</v>
      </c>
    </row>
    <row r="22" spans="1:7" x14ac:dyDescent="0.2">
      <c r="A22" s="9">
        <v>1131</v>
      </c>
      <c r="B22" s="26" t="s">
        <v>20</v>
      </c>
      <c r="C22" s="10">
        <v>710426.39</v>
      </c>
      <c r="D22" s="10">
        <v>87290</v>
      </c>
      <c r="E22" s="10">
        <v>87290</v>
      </c>
      <c r="F22" s="10">
        <f t="shared" si="0"/>
        <v>710426.39</v>
      </c>
      <c r="G22" s="11">
        <f t="shared" si="1"/>
        <v>0</v>
      </c>
    </row>
    <row r="23" spans="1:7" x14ac:dyDescent="0.2">
      <c r="A23" s="9">
        <v>1132</v>
      </c>
      <c r="B23" s="26" t="s">
        <v>21</v>
      </c>
      <c r="C23" s="10">
        <v>1238991.08</v>
      </c>
      <c r="D23" s="10">
        <v>0</v>
      </c>
      <c r="E23" s="10">
        <v>0</v>
      </c>
      <c r="F23" s="10">
        <f t="shared" si="0"/>
        <v>1238991.08</v>
      </c>
      <c r="G23" s="11">
        <f t="shared" si="1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0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6" t="s">
        <v>23</v>
      </c>
      <c r="C25" s="10">
        <v>38072818.109999999</v>
      </c>
      <c r="D25" s="10">
        <v>3339803.85</v>
      </c>
      <c r="E25" s="10">
        <v>32442758.309999999</v>
      </c>
      <c r="F25" s="10">
        <f t="shared" si="0"/>
        <v>8969863.6500000022</v>
      </c>
      <c r="G25" s="11">
        <f t="shared" si="1"/>
        <v>-29102954.459999997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0">
        <f t="shared" si="0"/>
        <v>0</v>
      </c>
      <c r="G26" s="12">
        <f t="shared" si="1"/>
        <v>0</v>
      </c>
    </row>
    <row r="27" spans="1:7" x14ac:dyDescent="0.2">
      <c r="A27" s="5">
        <v>1140</v>
      </c>
      <c r="B27" s="27" t="s">
        <v>25</v>
      </c>
      <c r="C27" s="7">
        <f>SUM(C28:C32)</f>
        <v>0</v>
      </c>
      <c r="D27" s="7">
        <f>SUM(D28:D32)</f>
        <v>0</v>
      </c>
      <c r="E27" s="7">
        <f>SUM(E28:E32)</f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6" t="s">
        <v>26</v>
      </c>
      <c r="C28" s="13">
        <v>0</v>
      </c>
      <c r="D28" s="13">
        <v>0</v>
      </c>
      <c r="E28" s="13">
        <v>0</v>
      </c>
      <c r="F28" s="13">
        <f t="shared" si="0"/>
        <v>0</v>
      </c>
      <c r="G28" s="12">
        <f t="shared" si="1"/>
        <v>0</v>
      </c>
    </row>
    <row r="29" spans="1:7" x14ac:dyDescent="0.2">
      <c r="A29" s="9">
        <v>1142</v>
      </c>
      <c r="B29" s="26" t="s">
        <v>27</v>
      </c>
      <c r="C29" s="13">
        <v>0</v>
      </c>
      <c r="D29" s="13">
        <v>0</v>
      </c>
      <c r="E29" s="13">
        <v>0</v>
      </c>
      <c r="F29" s="13">
        <f t="shared" si="0"/>
        <v>0</v>
      </c>
      <c r="G29" s="12">
        <f t="shared" si="1"/>
        <v>0</v>
      </c>
    </row>
    <row r="30" spans="1:7" x14ac:dyDescent="0.2">
      <c r="A30" s="9">
        <v>1143</v>
      </c>
      <c r="B30" s="26" t="s">
        <v>28</v>
      </c>
      <c r="C30" s="13">
        <v>0</v>
      </c>
      <c r="D30" s="13">
        <v>0</v>
      </c>
      <c r="E30" s="13">
        <v>0</v>
      </c>
      <c r="F30" s="13">
        <f t="shared" si="0"/>
        <v>0</v>
      </c>
      <c r="G30" s="12">
        <f t="shared" si="1"/>
        <v>0</v>
      </c>
    </row>
    <row r="31" spans="1:7" x14ac:dyDescent="0.2">
      <c r="A31" s="9">
        <v>1144</v>
      </c>
      <c r="B31" s="26" t="s">
        <v>29</v>
      </c>
      <c r="C31" s="13">
        <v>0</v>
      </c>
      <c r="D31" s="13">
        <v>0</v>
      </c>
      <c r="E31" s="13">
        <v>0</v>
      </c>
      <c r="F31" s="13">
        <f t="shared" si="0"/>
        <v>0</v>
      </c>
      <c r="G31" s="12">
        <f t="shared" si="1"/>
        <v>0</v>
      </c>
    </row>
    <row r="32" spans="1:7" x14ac:dyDescent="0.2">
      <c r="A32" s="9">
        <v>1145</v>
      </c>
      <c r="B32" s="26" t="s">
        <v>30</v>
      </c>
      <c r="C32" s="13">
        <v>0</v>
      </c>
      <c r="D32" s="13">
        <v>0</v>
      </c>
      <c r="E32" s="13">
        <v>0</v>
      </c>
      <c r="F32" s="13">
        <f t="shared" si="0"/>
        <v>0</v>
      </c>
      <c r="G32" s="12">
        <f t="shared" si="1"/>
        <v>0</v>
      </c>
    </row>
    <row r="33" spans="1:7" x14ac:dyDescent="0.2">
      <c r="A33" s="5">
        <v>1150</v>
      </c>
      <c r="B33" s="27" t="s">
        <v>31</v>
      </c>
      <c r="C33" s="7">
        <f>SUM(C34)</f>
        <v>0</v>
      </c>
      <c r="D33" s="7">
        <f>SUM(D34)</f>
        <v>0</v>
      </c>
      <c r="E33" s="7">
        <f>SUM(E34)</f>
        <v>0</v>
      </c>
      <c r="F33" s="7">
        <f t="shared" si="0"/>
        <v>0</v>
      </c>
      <c r="G33" s="8">
        <f t="shared" si="1"/>
        <v>0</v>
      </c>
    </row>
    <row r="34" spans="1:7" x14ac:dyDescent="0.2">
      <c r="A34" s="9">
        <v>1151</v>
      </c>
      <c r="B34" s="26" t="s">
        <v>32</v>
      </c>
      <c r="C34" s="13">
        <v>0</v>
      </c>
      <c r="D34" s="13">
        <v>0</v>
      </c>
      <c r="E34" s="13">
        <v>0</v>
      </c>
      <c r="F34" s="13">
        <f t="shared" si="0"/>
        <v>0</v>
      </c>
      <c r="G34" s="12">
        <f t="shared" si="1"/>
        <v>0</v>
      </c>
    </row>
    <row r="35" spans="1:7" x14ac:dyDescent="0.2">
      <c r="A35" s="5">
        <v>1160</v>
      </c>
      <c r="B35" s="27" t="s">
        <v>33</v>
      </c>
      <c r="C35" s="7">
        <f>SUM(C36:C37)</f>
        <v>0</v>
      </c>
      <c r="D35" s="7">
        <f>SUM(D36:D37)</f>
        <v>0</v>
      </c>
      <c r="E35" s="7">
        <f>SUM(E36:E37)</f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6" t="s">
        <v>34</v>
      </c>
      <c r="C36" s="13">
        <v>0</v>
      </c>
      <c r="D36" s="13">
        <v>0</v>
      </c>
      <c r="E36" s="13">
        <v>0</v>
      </c>
      <c r="F36" s="13">
        <f t="shared" si="0"/>
        <v>0</v>
      </c>
      <c r="G36" s="12">
        <f t="shared" si="1"/>
        <v>0</v>
      </c>
    </row>
    <row r="37" spans="1:7" x14ac:dyDescent="0.2">
      <c r="A37" s="9">
        <v>1162</v>
      </c>
      <c r="B37" s="26" t="s">
        <v>95</v>
      </c>
      <c r="C37" s="13">
        <v>0</v>
      </c>
      <c r="D37" s="13">
        <v>0</v>
      </c>
      <c r="E37" s="13">
        <v>0</v>
      </c>
      <c r="F37" s="13">
        <f t="shared" si="0"/>
        <v>0</v>
      </c>
      <c r="G37" s="12">
        <f t="shared" si="1"/>
        <v>0</v>
      </c>
    </row>
    <row r="38" spans="1:7" x14ac:dyDescent="0.2">
      <c r="A38" s="5">
        <v>1190</v>
      </c>
      <c r="B38" s="27" t="s">
        <v>35</v>
      </c>
      <c r="C38" s="7">
        <f>SUM(C39:C42)</f>
        <v>0</v>
      </c>
      <c r="D38" s="7">
        <f>SUM(D39:D42)</f>
        <v>0</v>
      </c>
      <c r="E38" s="7">
        <f>SUM(E39:E42)</f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6" t="s">
        <v>36</v>
      </c>
      <c r="C39" s="13">
        <v>0</v>
      </c>
      <c r="D39" s="13">
        <v>0</v>
      </c>
      <c r="E39" s="13">
        <v>0</v>
      </c>
      <c r="F39" s="13">
        <f t="shared" si="0"/>
        <v>0</v>
      </c>
      <c r="G39" s="12">
        <f t="shared" si="1"/>
        <v>0</v>
      </c>
    </row>
    <row r="40" spans="1:7" x14ac:dyDescent="0.2">
      <c r="A40" s="9">
        <v>1192</v>
      </c>
      <c r="B40" s="26" t="s">
        <v>96</v>
      </c>
      <c r="C40" s="13">
        <v>0</v>
      </c>
      <c r="D40" s="13">
        <v>0</v>
      </c>
      <c r="E40" s="13">
        <v>0</v>
      </c>
      <c r="F40" s="13">
        <f t="shared" si="0"/>
        <v>0</v>
      </c>
      <c r="G40" s="12">
        <f t="shared" si="1"/>
        <v>0</v>
      </c>
    </row>
    <row r="41" spans="1:7" x14ac:dyDescent="0.2">
      <c r="A41" s="9">
        <v>1193</v>
      </c>
      <c r="B41" s="26" t="s">
        <v>37</v>
      </c>
      <c r="C41" s="13">
        <v>0</v>
      </c>
      <c r="D41" s="13">
        <v>0</v>
      </c>
      <c r="E41" s="13">
        <v>0</v>
      </c>
      <c r="F41" s="13">
        <f t="shared" si="0"/>
        <v>0</v>
      </c>
      <c r="G41" s="12">
        <f t="shared" si="1"/>
        <v>0</v>
      </c>
    </row>
    <row r="42" spans="1:7" x14ac:dyDescent="0.2">
      <c r="A42" s="28">
        <v>1194</v>
      </c>
      <c r="B42" s="26" t="s">
        <v>109</v>
      </c>
      <c r="C42" s="13">
        <v>0</v>
      </c>
      <c r="D42" s="13">
        <v>0</v>
      </c>
      <c r="E42" s="13">
        <v>0</v>
      </c>
      <c r="F42" s="13">
        <f t="shared" si="0"/>
        <v>0</v>
      </c>
      <c r="G42" s="12">
        <f t="shared" si="1"/>
        <v>0</v>
      </c>
    </row>
    <row r="43" spans="1:7" x14ac:dyDescent="0.2">
      <c r="A43" s="5">
        <v>1200</v>
      </c>
      <c r="B43" s="6" t="s">
        <v>38</v>
      </c>
      <c r="C43" s="7">
        <f>SUM(C44+C49+C55+C63+C72+C78+C84+C91+C97)</f>
        <v>563204766.33999979</v>
      </c>
      <c r="D43" s="7">
        <f>SUM(D44+D49+D55+D63+D72+D78+D84+D91+D97)</f>
        <v>76413347.049999997</v>
      </c>
      <c r="E43" s="7">
        <f>SUM(E44+E49+E55+E63+E72+E78+E84+E91+E97)</f>
        <v>5880235.9899999993</v>
      </c>
      <c r="F43" s="7">
        <f t="shared" si="0"/>
        <v>633737877.39999974</v>
      </c>
      <c r="G43" s="8">
        <f t="shared" si="1"/>
        <v>70533111.059999943</v>
      </c>
    </row>
    <row r="44" spans="1:7" x14ac:dyDescent="0.2">
      <c r="A44" s="5">
        <v>1210</v>
      </c>
      <c r="B44" s="27" t="s">
        <v>39</v>
      </c>
      <c r="C44" s="7">
        <f>SUM(C45:C48)</f>
        <v>0</v>
      </c>
      <c r="D44" s="7">
        <f>SUM(D45:D48)</f>
        <v>0</v>
      </c>
      <c r="E44" s="7">
        <f>SUM(E45:E48)</f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6" t="s">
        <v>40</v>
      </c>
      <c r="C45" s="13">
        <v>0</v>
      </c>
      <c r="D45" s="13">
        <v>0</v>
      </c>
      <c r="E45" s="13">
        <v>0</v>
      </c>
      <c r="F45" s="13">
        <f t="shared" si="0"/>
        <v>0</v>
      </c>
      <c r="G45" s="12">
        <f t="shared" si="1"/>
        <v>0</v>
      </c>
    </row>
    <row r="46" spans="1:7" x14ac:dyDescent="0.2">
      <c r="A46" s="9">
        <v>1212</v>
      </c>
      <c r="B46" s="26" t="s">
        <v>41</v>
      </c>
      <c r="C46" s="13">
        <v>0</v>
      </c>
      <c r="D46" s="13">
        <v>0</v>
      </c>
      <c r="E46" s="13">
        <v>0</v>
      </c>
      <c r="F46" s="13">
        <f t="shared" si="0"/>
        <v>0</v>
      </c>
      <c r="G46" s="12">
        <f t="shared" si="1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0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6" t="s">
        <v>43</v>
      </c>
      <c r="C48" s="13">
        <v>0</v>
      </c>
      <c r="D48" s="13">
        <v>0</v>
      </c>
      <c r="E48" s="13">
        <v>0</v>
      </c>
      <c r="F48" s="13">
        <f t="shared" si="0"/>
        <v>0</v>
      </c>
      <c r="G48" s="12">
        <f t="shared" si="1"/>
        <v>0</v>
      </c>
    </row>
    <row r="49" spans="1:7" x14ac:dyDescent="0.2">
      <c r="A49" s="5">
        <v>1220</v>
      </c>
      <c r="B49" s="27" t="s">
        <v>44</v>
      </c>
      <c r="C49" s="14">
        <f>SUM(C50:C54)</f>
        <v>0</v>
      </c>
      <c r="D49" s="14">
        <f>SUM(D50:D54)</f>
        <v>0</v>
      </c>
      <c r="E49" s="14">
        <f>SUM(E50:E54)</f>
        <v>0</v>
      </c>
      <c r="F49" s="14">
        <f t="shared" si="0"/>
        <v>0</v>
      </c>
      <c r="G49" s="15">
        <f t="shared" si="1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0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0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6" t="s">
        <v>47</v>
      </c>
      <c r="C52" s="13">
        <v>0</v>
      </c>
      <c r="D52" s="13">
        <v>0</v>
      </c>
      <c r="E52" s="13">
        <v>0</v>
      </c>
      <c r="F52" s="13">
        <f t="shared" si="0"/>
        <v>0</v>
      </c>
      <c r="G52" s="12">
        <f t="shared" si="1"/>
        <v>0</v>
      </c>
    </row>
    <row r="53" spans="1:7" x14ac:dyDescent="0.2">
      <c r="A53" s="9">
        <v>1224</v>
      </c>
      <c r="B53" s="26" t="s">
        <v>48</v>
      </c>
      <c r="C53" s="13">
        <v>0</v>
      </c>
      <c r="D53" s="13">
        <v>0</v>
      </c>
      <c r="E53" s="13">
        <v>0</v>
      </c>
      <c r="F53" s="13">
        <f t="shared" si="0"/>
        <v>0</v>
      </c>
      <c r="G53" s="12">
        <f t="shared" si="1"/>
        <v>0</v>
      </c>
    </row>
    <row r="54" spans="1:7" x14ac:dyDescent="0.2">
      <c r="A54" s="9">
        <v>1229</v>
      </c>
      <c r="B54" s="26" t="s">
        <v>49</v>
      </c>
      <c r="C54" s="13">
        <v>0</v>
      </c>
      <c r="D54" s="13">
        <v>0</v>
      </c>
      <c r="E54" s="13">
        <v>0</v>
      </c>
      <c r="F54" s="13">
        <f t="shared" si="0"/>
        <v>0</v>
      </c>
      <c r="G54" s="12">
        <f t="shared" si="1"/>
        <v>0</v>
      </c>
    </row>
    <row r="55" spans="1:7" x14ac:dyDescent="0.2">
      <c r="A55" s="5">
        <v>1230</v>
      </c>
      <c r="B55" s="27" t="s">
        <v>50</v>
      </c>
      <c r="C55" s="14">
        <f>SUM(C56:C62)</f>
        <v>540675456.25999999</v>
      </c>
      <c r="D55" s="14">
        <f>SUM(D56:D62)</f>
        <v>76197590.450000003</v>
      </c>
      <c r="E55" s="14">
        <f>SUM(E56:E62)</f>
        <v>5680414.3899999997</v>
      </c>
      <c r="F55" s="14">
        <f t="shared" si="0"/>
        <v>611192632.32000005</v>
      </c>
      <c r="G55" s="15">
        <f t="shared" si="1"/>
        <v>70517176.060000062</v>
      </c>
    </row>
    <row r="56" spans="1:7" x14ac:dyDescent="0.2">
      <c r="A56" s="9">
        <v>1231</v>
      </c>
      <c r="B56" s="26" t="s">
        <v>51</v>
      </c>
      <c r="C56" s="10">
        <v>43668046.310000002</v>
      </c>
      <c r="D56" s="10">
        <v>930000</v>
      </c>
      <c r="E56" s="10">
        <v>0</v>
      </c>
      <c r="F56" s="10">
        <f t="shared" si="0"/>
        <v>44598046.310000002</v>
      </c>
      <c r="G56" s="11">
        <f t="shared" si="1"/>
        <v>930000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0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6" t="s">
        <v>53</v>
      </c>
      <c r="C58" s="10">
        <v>38611722.079999998</v>
      </c>
      <c r="D58" s="10">
        <v>0</v>
      </c>
      <c r="E58" s="10">
        <v>0</v>
      </c>
      <c r="F58" s="10">
        <f t="shared" si="0"/>
        <v>38611722.079999998</v>
      </c>
      <c r="G58" s="11">
        <f t="shared" si="1"/>
        <v>0</v>
      </c>
    </row>
    <row r="59" spans="1:7" x14ac:dyDescent="0.2">
      <c r="A59" s="9">
        <v>1234</v>
      </c>
      <c r="B59" s="26" t="s">
        <v>54</v>
      </c>
      <c r="C59" s="10">
        <v>3740093.71</v>
      </c>
      <c r="D59" s="10">
        <v>0</v>
      </c>
      <c r="E59" s="10">
        <v>0</v>
      </c>
      <c r="F59" s="10">
        <f t="shared" si="0"/>
        <v>3740093.71</v>
      </c>
      <c r="G59" s="11">
        <f t="shared" si="1"/>
        <v>0</v>
      </c>
    </row>
    <row r="60" spans="1:7" x14ac:dyDescent="0.2">
      <c r="A60" s="9">
        <v>1235</v>
      </c>
      <c r="B60" s="26" t="s">
        <v>55</v>
      </c>
      <c r="C60" s="10">
        <v>439211772.63</v>
      </c>
      <c r="D60" s="10">
        <v>73094406.150000006</v>
      </c>
      <c r="E60" s="10">
        <v>5680414.3899999997</v>
      </c>
      <c r="F60" s="10">
        <f t="shared" si="0"/>
        <v>506625764.38999999</v>
      </c>
      <c r="G60" s="11">
        <f t="shared" si="1"/>
        <v>67413991.75999999</v>
      </c>
    </row>
    <row r="61" spans="1:7" x14ac:dyDescent="0.2">
      <c r="A61" s="9">
        <v>1236</v>
      </c>
      <c r="B61" s="26" t="s">
        <v>56</v>
      </c>
      <c r="C61" s="10">
        <v>15443821.529999999</v>
      </c>
      <c r="D61" s="10">
        <v>2173184.2999999998</v>
      </c>
      <c r="E61" s="10">
        <v>0</v>
      </c>
      <c r="F61" s="10">
        <f t="shared" si="0"/>
        <v>17617005.829999998</v>
      </c>
      <c r="G61" s="11">
        <f t="shared" si="1"/>
        <v>2173184.2999999989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0">
        <f t="shared" si="0"/>
        <v>0</v>
      </c>
      <c r="G62" s="11">
        <f t="shared" si="1"/>
        <v>0</v>
      </c>
    </row>
    <row r="63" spans="1:7" x14ac:dyDescent="0.2">
      <c r="A63" s="5">
        <v>1240</v>
      </c>
      <c r="B63" s="27" t="s">
        <v>58</v>
      </c>
      <c r="C63" s="7">
        <f>SUM(C64:C71)</f>
        <v>50748763.169999994</v>
      </c>
      <c r="D63" s="7">
        <f>SUM(D64:D71)</f>
        <v>15935</v>
      </c>
      <c r="E63" s="7">
        <f>SUM(E64:E71)</f>
        <v>0</v>
      </c>
      <c r="F63" s="7">
        <f t="shared" si="0"/>
        <v>50764698.169999994</v>
      </c>
      <c r="G63" s="8">
        <f t="shared" si="1"/>
        <v>15935</v>
      </c>
    </row>
    <row r="64" spans="1:7" x14ac:dyDescent="0.2">
      <c r="A64" s="9">
        <v>1241</v>
      </c>
      <c r="B64" s="26" t="s">
        <v>59</v>
      </c>
      <c r="C64" s="10">
        <v>8734657.9600000009</v>
      </c>
      <c r="D64" s="10">
        <v>11135</v>
      </c>
      <c r="E64" s="10">
        <v>0</v>
      </c>
      <c r="F64" s="10">
        <f t="shared" si="0"/>
        <v>8745792.9600000009</v>
      </c>
      <c r="G64" s="11">
        <f t="shared" si="1"/>
        <v>11135</v>
      </c>
    </row>
    <row r="65" spans="1:7" x14ac:dyDescent="0.2">
      <c r="A65" s="9">
        <v>1242</v>
      </c>
      <c r="B65" s="26" t="s">
        <v>60</v>
      </c>
      <c r="C65" s="10">
        <v>1676408.86</v>
      </c>
      <c r="D65" s="10">
        <v>0</v>
      </c>
      <c r="E65" s="10">
        <v>0</v>
      </c>
      <c r="F65" s="10">
        <f t="shared" si="0"/>
        <v>1676408.86</v>
      </c>
      <c r="G65" s="11">
        <f t="shared" si="1"/>
        <v>0</v>
      </c>
    </row>
    <row r="66" spans="1:7" x14ac:dyDescent="0.2">
      <c r="A66" s="9">
        <v>1243</v>
      </c>
      <c r="B66" s="26" t="s">
        <v>61</v>
      </c>
      <c r="C66" s="10">
        <v>213937.36</v>
      </c>
      <c r="D66" s="10">
        <v>4800</v>
      </c>
      <c r="E66" s="10">
        <v>0</v>
      </c>
      <c r="F66" s="10">
        <f t="shared" si="0"/>
        <v>218737.36</v>
      </c>
      <c r="G66" s="11">
        <f t="shared" si="1"/>
        <v>4800</v>
      </c>
    </row>
    <row r="67" spans="1:7" x14ac:dyDescent="0.2">
      <c r="A67" s="9">
        <v>1244</v>
      </c>
      <c r="B67" s="26" t="s">
        <v>62</v>
      </c>
      <c r="C67" s="10">
        <v>35074363.289999999</v>
      </c>
      <c r="D67" s="10">
        <v>0</v>
      </c>
      <c r="E67" s="10">
        <v>0</v>
      </c>
      <c r="F67" s="10">
        <f t="shared" si="0"/>
        <v>35074363.289999999</v>
      </c>
      <c r="G67" s="11">
        <f t="shared" si="1"/>
        <v>0</v>
      </c>
    </row>
    <row r="68" spans="1:7" x14ac:dyDescent="0.2">
      <c r="A68" s="9">
        <v>1245</v>
      </c>
      <c r="B68" s="26" t="s">
        <v>63</v>
      </c>
      <c r="C68" s="10">
        <v>587103.03</v>
      </c>
      <c r="D68" s="10">
        <v>0</v>
      </c>
      <c r="E68" s="10">
        <v>0</v>
      </c>
      <c r="F68" s="10">
        <f t="shared" ref="F68:F100" si="2">C68+D68-E68</f>
        <v>587103.03</v>
      </c>
      <c r="G68" s="11">
        <f t="shared" ref="G68:G100" si="3">F68-C68</f>
        <v>0</v>
      </c>
    </row>
    <row r="69" spans="1:7" x14ac:dyDescent="0.2">
      <c r="A69" s="9">
        <v>1246</v>
      </c>
      <c r="B69" s="26" t="s">
        <v>64</v>
      </c>
      <c r="C69" s="10">
        <v>3875298.51</v>
      </c>
      <c r="D69" s="10">
        <v>0</v>
      </c>
      <c r="E69" s="10">
        <v>0</v>
      </c>
      <c r="F69" s="10">
        <f t="shared" si="2"/>
        <v>3875298.51</v>
      </c>
      <c r="G69" s="11">
        <f t="shared" si="3"/>
        <v>0</v>
      </c>
    </row>
    <row r="70" spans="1:7" x14ac:dyDescent="0.2">
      <c r="A70" s="9">
        <v>1247</v>
      </c>
      <c r="B70" s="26" t="s">
        <v>65</v>
      </c>
      <c r="C70" s="10">
        <v>283244.15999999997</v>
      </c>
      <c r="D70" s="10">
        <v>0</v>
      </c>
      <c r="E70" s="10">
        <v>0</v>
      </c>
      <c r="F70" s="10">
        <f t="shared" si="2"/>
        <v>283244.15999999997</v>
      </c>
      <c r="G70" s="11">
        <f t="shared" si="3"/>
        <v>0</v>
      </c>
    </row>
    <row r="71" spans="1:7" x14ac:dyDescent="0.2">
      <c r="A71" s="9">
        <v>1248</v>
      </c>
      <c r="B71" s="26" t="s">
        <v>66</v>
      </c>
      <c r="C71" s="10">
        <v>303750</v>
      </c>
      <c r="D71" s="10">
        <v>0</v>
      </c>
      <c r="E71" s="10">
        <v>0</v>
      </c>
      <c r="F71" s="10">
        <f t="shared" si="2"/>
        <v>303750</v>
      </c>
      <c r="G71" s="11">
        <f t="shared" si="3"/>
        <v>0</v>
      </c>
    </row>
    <row r="72" spans="1:7" x14ac:dyDescent="0.2">
      <c r="A72" s="5">
        <v>1250</v>
      </c>
      <c r="B72" s="27" t="s">
        <v>67</v>
      </c>
      <c r="C72" s="7">
        <f>SUM(C73:C77)</f>
        <v>1063854.43</v>
      </c>
      <c r="D72" s="7">
        <f>SUM(D73:D77)</f>
        <v>199821.6</v>
      </c>
      <c r="E72" s="7">
        <f>SUM(E73:E77)</f>
        <v>199821.6</v>
      </c>
      <c r="F72" s="7">
        <f t="shared" si="2"/>
        <v>1063854.43</v>
      </c>
      <c r="G72" s="8">
        <f t="shared" si="3"/>
        <v>0</v>
      </c>
    </row>
    <row r="73" spans="1:7" x14ac:dyDescent="0.2">
      <c r="A73" s="9">
        <v>1251</v>
      </c>
      <c r="B73" s="26" t="s">
        <v>68</v>
      </c>
      <c r="C73" s="10">
        <v>1030079.13</v>
      </c>
      <c r="D73" s="10">
        <v>199821.6</v>
      </c>
      <c r="E73" s="10">
        <v>199821.6</v>
      </c>
      <c r="F73" s="10">
        <f t="shared" si="2"/>
        <v>1030079.13</v>
      </c>
      <c r="G73" s="11">
        <f t="shared" si="3"/>
        <v>0</v>
      </c>
    </row>
    <row r="74" spans="1:7" x14ac:dyDescent="0.2">
      <c r="A74" s="9">
        <v>1252</v>
      </c>
      <c r="B74" s="26" t="s">
        <v>69</v>
      </c>
      <c r="C74" s="13">
        <v>0</v>
      </c>
      <c r="D74" s="13">
        <v>0</v>
      </c>
      <c r="E74" s="13">
        <v>0</v>
      </c>
      <c r="F74" s="13">
        <f t="shared" si="2"/>
        <v>0</v>
      </c>
      <c r="G74" s="12">
        <f t="shared" si="3"/>
        <v>0</v>
      </c>
    </row>
    <row r="75" spans="1:7" x14ac:dyDescent="0.2">
      <c r="A75" s="9">
        <v>1253</v>
      </c>
      <c r="B75" s="26" t="s">
        <v>70</v>
      </c>
      <c r="C75" s="13">
        <v>0</v>
      </c>
      <c r="D75" s="13">
        <v>0</v>
      </c>
      <c r="E75" s="13">
        <v>0</v>
      </c>
      <c r="F75" s="13">
        <f t="shared" si="2"/>
        <v>0</v>
      </c>
      <c r="G75" s="12">
        <f t="shared" si="3"/>
        <v>0</v>
      </c>
    </row>
    <row r="76" spans="1:7" x14ac:dyDescent="0.2">
      <c r="A76" s="9">
        <v>1254</v>
      </c>
      <c r="B76" s="26" t="s">
        <v>71</v>
      </c>
      <c r="C76" s="13">
        <v>33775.300000000003</v>
      </c>
      <c r="D76" s="13">
        <v>0</v>
      </c>
      <c r="E76" s="13">
        <v>0</v>
      </c>
      <c r="F76" s="13">
        <f t="shared" si="2"/>
        <v>33775.300000000003</v>
      </c>
      <c r="G76" s="12">
        <f t="shared" si="3"/>
        <v>0</v>
      </c>
    </row>
    <row r="77" spans="1:7" x14ac:dyDescent="0.2">
      <c r="A77" s="9">
        <v>1259</v>
      </c>
      <c r="B77" s="26" t="s">
        <v>72</v>
      </c>
      <c r="C77" s="13">
        <v>0</v>
      </c>
      <c r="D77" s="13">
        <v>0</v>
      </c>
      <c r="E77" s="13">
        <v>0</v>
      </c>
      <c r="F77" s="13">
        <f t="shared" si="2"/>
        <v>0</v>
      </c>
      <c r="G77" s="12">
        <f t="shared" si="3"/>
        <v>0</v>
      </c>
    </row>
    <row r="78" spans="1:7" x14ac:dyDescent="0.2">
      <c r="A78" s="5">
        <v>1260</v>
      </c>
      <c r="B78" s="27" t="s">
        <v>97</v>
      </c>
      <c r="C78" s="7">
        <f>SUM(C79:C83)</f>
        <v>-29324929.449999999</v>
      </c>
      <c r="D78" s="7">
        <f>SUM(D79:D83)</f>
        <v>0</v>
      </c>
      <c r="E78" s="7">
        <f>SUM(E79:E83)</f>
        <v>0</v>
      </c>
      <c r="F78" s="7">
        <f t="shared" si="2"/>
        <v>-29324929.449999999</v>
      </c>
      <c r="G78" s="8">
        <f t="shared" si="3"/>
        <v>0</v>
      </c>
    </row>
    <row r="79" spans="1:7" x14ac:dyDescent="0.2">
      <c r="A79" s="9">
        <v>1261</v>
      </c>
      <c r="B79" s="26" t="s">
        <v>98</v>
      </c>
      <c r="C79" s="13">
        <v>-2359840.66</v>
      </c>
      <c r="D79" s="13">
        <v>0</v>
      </c>
      <c r="E79" s="13">
        <v>0</v>
      </c>
      <c r="F79" s="13">
        <f t="shared" si="2"/>
        <v>-2359840.66</v>
      </c>
      <c r="G79" s="12">
        <f t="shared" si="3"/>
        <v>0</v>
      </c>
    </row>
    <row r="80" spans="1:7" x14ac:dyDescent="0.2">
      <c r="A80" s="9">
        <v>1262</v>
      </c>
      <c r="B80" s="26" t="s">
        <v>73</v>
      </c>
      <c r="C80" s="13">
        <v>0</v>
      </c>
      <c r="D80" s="13">
        <v>0</v>
      </c>
      <c r="E80" s="13">
        <v>0</v>
      </c>
      <c r="F80" s="13">
        <f t="shared" si="2"/>
        <v>0</v>
      </c>
      <c r="G80" s="12">
        <f t="shared" si="3"/>
        <v>0</v>
      </c>
    </row>
    <row r="81" spans="1:7" x14ac:dyDescent="0.2">
      <c r="A81" s="9">
        <v>1263</v>
      </c>
      <c r="B81" s="26" t="s">
        <v>74</v>
      </c>
      <c r="C81" s="13">
        <v>-26463189.289999999</v>
      </c>
      <c r="D81" s="13">
        <v>0</v>
      </c>
      <c r="E81" s="13">
        <v>0</v>
      </c>
      <c r="F81" s="13">
        <f t="shared" si="2"/>
        <v>-26463189.289999999</v>
      </c>
      <c r="G81" s="12">
        <f t="shared" si="3"/>
        <v>0</v>
      </c>
    </row>
    <row r="82" spans="1:7" x14ac:dyDescent="0.2">
      <c r="A82" s="9">
        <v>1264</v>
      </c>
      <c r="B82" s="26" t="s">
        <v>75</v>
      </c>
      <c r="C82" s="13">
        <v>-202500</v>
      </c>
      <c r="D82" s="13">
        <v>0</v>
      </c>
      <c r="E82" s="13">
        <v>0</v>
      </c>
      <c r="F82" s="13">
        <f t="shared" si="2"/>
        <v>-202500</v>
      </c>
      <c r="G82" s="12">
        <f t="shared" si="3"/>
        <v>0</v>
      </c>
    </row>
    <row r="83" spans="1:7" x14ac:dyDescent="0.2">
      <c r="A83" s="9">
        <v>1265</v>
      </c>
      <c r="B83" s="26" t="s">
        <v>76</v>
      </c>
      <c r="C83" s="13">
        <v>-299399.5</v>
      </c>
      <c r="D83" s="13">
        <v>0</v>
      </c>
      <c r="E83" s="13">
        <v>0</v>
      </c>
      <c r="F83" s="13">
        <f t="shared" si="2"/>
        <v>-299399.5</v>
      </c>
      <c r="G83" s="12">
        <f t="shared" si="3"/>
        <v>0</v>
      </c>
    </row>
    <row r="84" spans="1:7" x14ac:dyDescent="0.2">
      <c r="A84" s="5">
        <v>1270</v>
      </c>
      <c r="B84" s="27" t="s">
        <v>77</v>
      </c>
      <c r="C84" s="7">
        <f>SUM(C85:C90)</f>
        <v>41621.93</v>
      </c>
      <c r="D84" s="7">
        <f>SUM(D85:D90)</f>
        <v>0</v>
      </c>
      <c r="E84" s="7">
        <f>SUM(E85:E90)</f>
        <v>0</v>
      </c>
      <c r="F84" s="7">
        <f t="shared" si="2"/>
        <v>41621.93</v>
      </c>
      <c r="G84" s="8">
        <f t="shared" si="3"/>
        <v>0</v>
      </c>
    </row>
    <row r="85" spans="1:7" x14ac:dyDescent="0.2">
      <c r="A85" s="9">
        <v>1271</v>
      </c>
      <c r="B85" s="26" t="s">
        <v>78</v>
      </c>
      <c r="C85" s="13">
        <v>41621.93</v>
      </c>
      <c r="D85" s="13">
        <v>0</v>
      </c>
      <c r="E85" s="13">
        <v>0</v>
      </c>
      <c r="F85" s="13">
        <f t="shared" si="2"/>
        <v>41621.93</v>
      </c>
      <c r="G85" s="12">
        <f t="shared" si="3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2"/>
        <v>0</v>
      </c>
      <c r="G86" s="12">
        <f t="shared" si="3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2"/>
        <v>0</v>
      </c>
      <c r="G87" s="12">
        <f t="shared" si="3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2"/>
        <v>0</v>
      </c>
      <c r="G88" s="12">
        <f t="shared" si="3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2"/>
        <v>0</v>
      </c>
      <c r="G89" s="12">
        <f t="shared" si="3"/>
        <v>0</v>
      </c>
    </row>
    <row r="90" spans="1:7" x14ac:dyDescent="0.2">
      <c r="A90" s="9">
        <v>1279</v>
      </c>
      <c r="B90" s="26" t="s">
        <v>83</v>
      </c>
      <c r="C90" s="10">
        <v>0</v>
      </c>
      <c r="D90" s="10">
        <v>0</v>
      </c>
      <c r="E90" s="10">
        <v>0</v>
      </c>
      <c r="F90" s="10">
        <f t="shared" si="2"/>
        <v>0</v>
      </c>
      <c r="G90" s="11">
        <f t="shared" si="3"/>
        <v>0</v>
      </c>
    </row>
    <row r="91" spans="1:7" x14ac:dyDescent="0.2">
      <c r="A91" s="5">
        <v>1280</v>
      </c>
      <c r="B91" s="27" t="s">
        <v>99</v>
      </c>
      <c r="C91" s="7">
        <f>SUM(C92:C96)</f>
        <v>0</v>
      </c>
      <c r="D91" s="7">
        <f>SUM(D92:D96)</f>
        <v>0</v>
      </c>
      <c r="E91" s="7">
        <f>SUM(E92:E96)</f>
        <v>0</v>
      </c>
      <c r="F91" s="7">
        <f t="shared" si="2"/>
        <v>0</v>
      </c>
      <c r="G91" s="8">
        <f t="shared" si="3"/>
        <v>0</v>
      </c>
    </row>
    <row r="92" spans="1:7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2"/>
        <v>0</v>
      </c>
      <c r="G92" s="12">
        <f t="shared" si="3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2"/>
        <v>0</v>
      </c>
      <c r="G93" s="12">
        <f t="shared" si="3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2"/>
        <v>0</v>
      </c>
      <c r="G94" s="12">
        <f t="shared" si="3"/>
        <v>0</v>
      </c>
    </row>
    <row r="95" spans="1:7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2"/>
        <v>0</v>
      </c>
      <c r="G95" s="12">
        <f t="shared" si="3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2"/>
        <v>0</v>
      </c>
      <c r="G96" s="12">
        <f t="shared" si="3"/>
        <v>0</v>
      </c>
    </row>
    <row r="97" spans="1:7" x14ac:dyDescent="0.2">
      <c r="A97" s="39">
        <v>1290</v>
      </c>
      <c r="B97" s="27" t="s">
        <v>89</v>
      </c>
      <c r="C97" s="7">
        <f>SUM(C98:C100)</f>
        <v>0</v>
      </c>
      <c r="D97" s="7">
        <f>SUM(D98:D100)</f>
        <v>0</v>
      </c>
      <c r="E97" s="7">
        <f>SUM(E98:E100)</f>
        <v>0</v>
      </c>
      <c r="F97" s="7">
        <f t="shared" si="2"/>
        <v>0</v>
      </c>
      <c r="G97" s="8">
        <f t="shared" si="3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2"/>
        <v>0</v>
      </c>
      <c r="G98" s="12">
        <f t="shared" si="3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2"/>
        <v>0</v>
      </c>
      <c r="G99" s="12">
        <f t="shared" si="3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f t="shared" si="2"/>
        <v>0</v>
      </c>
      <c r="G100" s="18">
        <f t="shared" si="3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4" t="s">
        <v>111</v>
      </c>
      <c r="C106" s="34"/>
      <c r="D106" s="36" t="s">
        <v>111</v>
      </c>
    </row>
    <row r="107" spans="1:7" ht="22.5" x14ac:dyDescent="0.2">
      <c r="A107" s="34"/>
      <c r="B107" s="37" t="s">
        <v>112</v>
      </c>
      <c r="C107" s="38"/>
      <c r="D107" s="37" t="s">
        <v>112</v>
      </c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113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118</v>
      </c>
    </row>
    <row r="6" spans="1:1" ht="11.25" customHeight="1" x14ac:dyDescent="0.2">
      <c r="A6" s="20" t="s">
        <v>119</v>
      </c>
    </row>
    <row r="7" spans="1:1" x14ac:dyDescent="0.2">
      <c r="A7" s="20" t="s">
        <v>120</v>
      </c>
    </row>
    <row r="8" spans="1:1" x14ac:dyDescent="0.2">
      <c r="A8" s="20" t="s">
        <v>121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2018-04-18T13:49:47Z</cp:lastPrinted>
  <dcterms:created xsi:type="dcterms:W3CDTF">2014-02-09T04:04:15Z</dcterms:created>
  <dcterms:modified xsi:type="dcterms:W3CDTF">2018-04-18T13:49:52Z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